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_Alfred\Dokumente\Flug\Sturmvogel\"/>
    </mc:Choice>
  </mc:AlternateContent>
  <bookViews>
    <workbookView xWindow="0" yWindow="0" windowWidth="25200" windowHeight="10995"/>
  </bookViews>
  <sheets>
    <sheet name="Samstag+Feiertag" sheetId="2" r:id="rId1"/>
    <sheet name="Freitag" sheetId="7" r:id="rId2"/>
  </sheets>
  <definedNames>
    <definedName name="_xlnm._FilterDatabase" localSheetId="1" hidden="1">Freitag!$A$5:$E$39</definedName>
    <definedName name="_xlnm._FilterDatabase" localSheetId="0" hidden="1">'Samstag+Feiertag'!$A$5:$F$46</definedName>
    <definedName name="_xlnm.Print_Area" localSheetId="1">Freitag!$A$1:$B$51</definedName>
    <definedName name="_xlnm.Print_Area" localSheetId="0">'Samstag+Feiertag'!$A:$B</definedName>
    <definedName name="Z_89B8F4BA_68EA_4C04_A065_D81544FA1A73_.wvu.Cols" localSheetId="0" hidden="1">'Samstag+Feiertag'!#REF!,'Samstag+Feiertag'!#REF!</definedName>
    <definedName name="Z_89B8F4BA_68EA_4C04_A065_D81544FA1A73_.wvu.FilterData" localSheetId="0" hidden="1">'Samstag+Feiertag'!$B$5:$B$44</definedName>
    <definedName name="Z_89B8F4BA_68EA_4C04_A065_D81544FA1A73_.wvu.PrintArea" localSheetId="0" hidden="1">'Samstag+Feiertag'!$A$1:$F$40</definedName>
    <definedName name="Z_F6E269C8_5D8B_4434_9035_EF8BA805DC2A_.wvu.Cols" localSheetId="0" hidden="1">'Samstag+Feiertag'!#REF!</definedName>
    <definedName name="Z_F6E269C8_5D8B_4434_9035_EF8BA805DC2A_.wvu.FilterData" localSheetId="0" hidden="1">'Samstag+Feiertag'!$B$5:$B$44</definedName>
    <definedName name="Z_F6E269C8_5D8B_4434_9035_EF8BA805DC2A_.wvu.PrintArea" localSheetId="0" hidden="1">'Samstag+Feiertag'!$A$1:$F$40</definedName>
  </definedNames>
  <calcPr calcId="162913"/>
  <customWorkbookViews>
    <customWorkbookView name="Freitag_public" guid="{89B8F4BA-68EA-4C04-A065-D81544FA1A73}" xWindow="-5" windowWidth="1619" windowHeight="1159" activeSheetId="6"/>
    <customWorkbookView name="Samstag_public" guid="{F6E269C8-5D8B-4434-9035-EF8BA805DC2A}" xWindow="-5" windowWidth="1619" windowHeight="1159" activeSheetId="2"/>
  </customWorkbookViews>
</workbook>
</file>

<file path=xl/calcChain.xml><?xml version="1.0" encoding="utf-8"?>
<calcChain xmlns="http://schemas.openxmlformats.org/spreadsheetml/2006/main">
  <c r="C45" i="2" l="1"/>
  <c r="B53" i="2" l="1"/>
  <c r="C46" i="2" l="1"/>
  <c r="C44" i="2"/>
  <c r="C33" i="2"/>
  <c r="C14" i="2"/>
  <c r="C9" i="2"/>
  <c r="A21" i="2"/>
  <c r="C21" i="2" s="1"/>
  <c r="A19" i="2"/>
  <c r="C19" i="2" s="1"/>
  <c r="A16" i="2"/>
  <c r="C16" i="2" s="1"/>
  <c r="E23" i="2" l="1"/>
  <c r="D20" i="7"/>
  <c r="B59" i="2"/>
  <c r="B58" i="2"/>
  <c r="B57" i="2"/>
  <c r="B56" i="2"/>
  <c r="B55" i="2"/>
  <c r="B54" i="2"/>
  <c r="B52" i="2"/>
  <c r="B51" i="2"/>
  <c r="C6" i="2"/>
  <c r="B49" i="7" l="1"/>
  <c r="B48" i="7"/>
  <c r="B47" i="7"/>
  <c r="B46" i="7"/>
  <c r="B45" i="7"/>
  <c r="B44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1" i="7"/>
  <c r="B51" i="7" l="1"/>
  <c r="A41" i="7"/>
  <c r="A7" i="2" l="1"/>
  <c r="C7" i="2" s="1"/>
  <c r="A8" i="2" l="1"/>
  <c r="C8" i="2" s="1"/>
  <c r="A10" i="2" l="1"/>
  <c r="C10" i="2" s="1"/>
  <c r="B61" i="2"/>
  <c r="A11" i="2" l="1"/>
  <c r="C11" i="2" s="1"/>
  <c r="A12" i="2" l="1"/>
  <c r="C12" i="2" s="1"/>
  <c r="A13" i="2" l="1"/>
  <c r="C13" i="2" s="1"/>
  <c r="A15" i="2" l="1"/>
  <c r="C15" i="2" s="1"/>
  <c r="A17" i="2" l="1"/>
  <c r="C17" i="2" s="1"/>
  <c r="A18" i="2" l="1"/>
  <c r="C18" i="2" s="1"/>
  <c r="A20" i="2" l="1"/>
  <c r="C20" i="2" s="1"/>
  <c r="A22" i="2" l="1"/>
  <c r="C22" i="2" s="1"/>
  <c r="A23" i="2" l="1"/>
  <c r="C23" i="2" s="1"/>
  <c r="A24" i="2" l="1"/>
  <c r="C24" i="2" s="1"/>
  <c r="A25" i="2" l="1"/>
  <c r="C25" i="2" s="1"/>
  <c r="A26" i="2" l="1"/>
  <c r="C26" i="2" s="1"/>
  <c r="A27" i="2" l="1"/>
  <c r="C27" i="2" s="1"/>
  <c r="A28" i="2" l="1"/>
  <c r="C28" i="2" s="1"/>
  <c r="A29" i="2" l="1"/>
  <c r="C29" i="2" s="1"/>
  <c r="A30" i="2" l="1"/>
  <c r="C30" i="2" s="1"/>
  <c r="A31" i="2" l="1"/>
  <c r="C31" i="2" s="1"/>
  <c r="A32" i="2" l="1"/>
  <c r="C32" i="2" s="1"/>
  <c r="A34" i="2" l="1"/>
  <c r="C34" i="2" s="1"/>
  <c r="A35" i="2" l="1"/>
  <c r="C35" i="2" s="1"/>
  <c r="A36" i="2" l="1"/>
  <c r="C36" i="2" s="1"/>
  <c r="A37" i="2" l="1"/>
  <c r="C37" i="2" s="1"/>
  <c r="A38" i="2" l="1"/>
  <c r="C38" i="2" s="1"/>
  <c r="A39" i="2" l="1"/>
  <c r="C39" i="2" s="1"/>
  <c r="A40" i="2" l="1"/>
  <c r="C40" i="2" s="1"/>
  <c r="A41" i="2" l="1"/>
  <c r="C41" i="2" s="1"/>
  <c r="A42" i="2" l="1"/>
  <c r="C42" i="2" s="1"/>
  <c r="A43" i="2" l="1"/>
  <c r="C43" i="2" s="1"/>
  <c r="A48" i="2" l="1"/>
</calcChain>
</file>

<file path=xl/comments1.xml><?xml version="1.0" encoding="utf-8"?>
<comments xmlns="http://schemas.openxmlformats.org/spreadsheetml/2006/main">
  <authors>
    <author>mannguen</author>
  </authors>
  <commentList>
    <comment ref="A9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Ostermontag</t>
        </r>
      </text>
    </comment>
    <comment ref="A14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Maifeiertag</t>
        </r>
      </text>
    </comment>
    <comment ref="A16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Christi Himmelfahrt</t>
        </r>
      </text>
    </comment>
    <comment ref="A19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Pfingstmontag</t>
        </r>
      </text>
    </comment>
    <comment ref="E19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Tel. 25.2.2023 nur als Ersatz, nicht einteilen</t>
        </r>
      </text>
    </comment>
    <comment ref="E20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Tel. 25.2.2023 nur als Ersatz, nicht einteilen</t>
        </r>
      </text>
    </comment>
    <comment ref="A21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Fronleichnam</t>
        </r>
      </text>
    </comment>
    <comment ref="A33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Maria Himmelfahrt</t>
        </r>
      </text>
    </comment>
    <comment ref="A44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Nationalfeiertag</t>
        </r>
      </text>
    </comment>
    <comment ref="A45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Allerheiligen</t>
        </r>
      </text>
    </comment>
  </commentList>
</comments>
</file>

<file path=xl/comments2.xml><?xml version="1.0" encoding="utf-8"?>
<comments xmlns="http://schemas.openxmlformats.org/spreadsheetml/2006/main">
  <authors>
    <author>mannguen</author>
  </authors>
  <commentList>
    <comment ref="D16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Tel. 25.2.2023 nur als Ersatz, nicht einteilen</t>
        </r>
      </text>
    </comment>
    <comment ref="D17" authorId="0" shapeId="0">
      <text>
        <r>
          <rPr>
            <b/>
            <sz val="9"/>
            <color indexed="81"/>
            <rFont val="Segoe UI"/>
            <charset val="1"/>
          </rPr>
          <t>mannguen:</t>
        </r>
        <r>
          <rPr>
            <sz val="9"/>
            <color indexed="81"/>
            <rFont val="Segoe UI"/>
            <charset val="1"/>
          </rPr>
          <t xml:space="preserve">
Tel. 25.2.2023 nur als Ersatz, nicht einteilen</t>
        </r>
      </text>
    </comment>
  </commentList>
</comments>
</file>

<file path=xl/sharedStrings.xml><?xml version="1.0" encoding="utf-8"?>
<sst xmlns="http://schemas.openxmlformats.org/spreadsheetml/2006/main" count="161" uniqueCount="40">
  <si>
    <t>Freithofnig Alfred</t>
  </si>
  <si>
    <t>Stehno Gerhard</t>
  </si>
  <si>
    <t>Freyer Günter</t>
  </si>
  <si>
    <t>Chitta Carina</t>
  </si>
  <si>
    <t>Lindner Gerhard</t>
  </si>
  <si>
    <t>Wildberger Anton</t>
  </si>
  <si>
    <t>Zarski Alexander</t>
  </si>
  <si>
    <t>0664 732 656 73</t>
  </si>
  <si>
    <t>0670 601 29 40</t>
  </si>
  <si>
    <t>0676 321 42 83</t>
  </si>
  <si>
    <t>Krenn Günter</t>
  </si>
  <si>
    <t>0664 300 65 81</t>
  </si>
  <si>
    <t>0664 352 10 98</t>
  </si>
  <si>
    <t>0680 122 52 03</t>
  </si>
  <si>
    <t>0664 303 76 43</t>
  </si>
  <si>
    <t>Koller Werner</t>
  </si>
  <si>
    <t>0664 738 206 82</t>
  </si>
  <si>
    <t>Ersatz</t>
  </si>
  <si>
    <t>Bitte um Eintragung im Reservierungssystem</t>
  </si>
  <si>
    <t>Bei Verhinderung bitte selbst eine Vertretung organisieren</t>
  </si>
  <si>
    <t>Termine pro Pilot</t>
  </si>
  <si>
    <t>Summe</t>
  </si>
  <si>
    <t>Schlepppiloten</t>
  </si>
  <si>
    <t>Termine für</t>
  </si>
  <si>
    <t>Schilling Sonja</t>
  </si>
  <si>
    <t>Tillhof Jakob</t>
  </si>
  <si>
    <t>0660 544 70 71</t>
  </si>
  <si>
    <t>0650 957 88 22</t>
  </si>
  <si>
    <t>Freitag nachmittags ab 13:30</t>
  </si>
  <si>
    <t>Wochentag</t>
  </si>
  <si>
    <t>Datum</t>
  </si>
  <si>
    <t>Kreuzinger Norbert</t>
  </si>
  <si>
    <t>0677 638 23 746</t>
  </si>
  <si>
    <t>Schleppeinteilung 2024</t>
  </si>
  <si>
    <t>Halbweis Michael</t>
  </si>
  <si>
    <t>0676 301 73 28</t>
  </si>
  <si>
    <t>Fasch Kurt</t>
  </si>
  <si>
    <t>0650 451 34 52</t>
  </si>
  <si>
    <t>5 Ersatz</t>
  </si>
  <si>
    <t>0670 402 08 69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</si>
</sst>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7]dddd\,\ dd/\ mmmm\ yyyy;@"/>
  </numFmts>
  <fonts count="9">
    <font>
      <sz val="10"/>
      <name val="Univers"/>
    </font>
    <font>
      <sz val="8"/>
      <name val="Univers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2" xfId="0" applyNumberFormat="1" applyBorder="1" applyAlignment="1">
      <alignment horizontal="left"/>
    </xf>
    <xf numFmtId="0" fontId="4" fillId="0" borderId="2" xfId="0" applyFont="1" applyBorder="1"/>
    <xf numFmtId="1" fontId="2" fillId="0" borderId="0" xfId="0" applyNumberFormat="1" applyFont="1" applyAlignment="1">
      <alignment horizontal="left"/>
    </xf>
    <xf numFmtId="0" fontId="6" fillId="0" borderId="2" xfId="0" applyFont="1" applyBorder="1"/>
    <xf numFmtId="0" fontId="5" fillId="0" borderId="2" xfId="0" applyFont="1" applyBorder="1"/>
    <xf numFmtId="0" fontId="2" fillId="0" borderId="3" xfId="0" applyFont="1" applyBorder="1"/>
    <xf numFmtId="164" fontId="4" fillId="0" borderId="2" xfId="0" applyNumberFormat="1" applyFont="1" applyBorder="1" applyAlignment="1">
      <alignment horizontal="left"/>
    </xf>
    <xf numFmtId="0" fontId="0" fillId="0" borderId="2" xfId="0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4" xfId="0" applyFont="1" applyBorder="1"/>
    <xf numFmtId="0" fontId="2" fillId="2" borderId="2" xfId="0" applyFont="1" applyFill="1" applyBorder="1"/>
    <xf numFmtId="0" fontId="2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8884F"/>
      <color rgb="FF3F92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6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8" sqref="A68"/>
    </sheetView>
  </sheetViews>
  <sheetFormatPr baseColWidth="10" defaultColWidth="11" defaultRowHeight="12.75"/>
  <cols>
    <col min="1" max="1" width="28.7109375" style="5" customWidth="1"/>
    <col min="2" max="2" width="21.28515625" style="1" customWidth="1"/>
    <col min="3" max="3" width="12.42578125" style="1" hidden="1" customWidth="1"/>
    <col min="4" max="4" width="4.42578125" style="1" customWidth="1"/>
    <col min="5" max="5" width="17.28515625" style="1" customWidth="1"/>
    <col min="6" max="6" width="17.42578125" style="1" customWidth="1"/>
    <col min="7" max="16384" width="11" style="1"/>
  </cols>
  <sheetData>
    <row r="1" spans="1:6" ht="18">
      <c r="A1" s="6" t="s">
        <v>33</v>
      </c>
      <c r="C1" s="2"/>
      <c r="D1" s="2"/>
      <c r="F1" s="2"/>
    </row>
    <row r="2" spans="1:6">
      <c r="A2" s="5" t="s">
        <v>19</v>
      </c>
      <c r="B2" s="2"/>
      <c r="C2" s="2"/>
      <c r="D2" s="2"/>
      <c r="F2" s="2"/>
    </row>
    <row r="3" spans="1:6">
      <c r="A3" s="5" t="s">
        <v>18</v>
      </c>
    </row>
    <row r="5" spans="1:6">
      <c r="A5" s="14" t="s">
        <v>30</v>
      </c>
      <c r="B5" s="12" t="s">
        <v>23</v>
      </c>
      <c r="C5" s="2" t="s">
        <v>29</v>
      </c>
      <c r="D5" s="2"/>
      <c r="E5" s="9" t="s">
        <v>22</v>
      </c>
      <c r="F5" s="4"/>
    </row>
    <row r="6" spans="1:6">
      <c r="A6" s="8">
        <v>45367</v>
      </c>
      <c r="B6" s="4" t="s">
        <v>24</v>
      </c>
      <c r="C6" s="2">
        <f>WEEKDAY(A6)</f>
        <v>7</v>
      </c>
      <c r="D6" s="2"/>
      <c r="E6" s="4" t="s">
        <v>3</v>
      </c>
      <c r="F6" s="4" t="s">
        <v>7</v>
      </c>
    </row>
    <row r="7" spans="1:6">
      <c r="A7" s="8">
        <f>A6+7</f>
        <v>45374</v>
      </c>
      <c r="B7" s="16" t="s">
        <v>5</v>
      </c>
      <c r="C7" s="2">
        <f t="shared" ref="C7:C46" si="0">WEEKDAY(A7)</f>
        <v>7</v>
      </c>
      <c r="D7" s="2"/>
      <c r="E7" s="4" t="s">
        <v>0</v>
      </c>
      <c r="F7" s="4" t="s">
        <v>8</v>
      </c>
    </row>
    <row r="8" spans="1:6">
      <c r="A8" s="8">
        <f>A7+7</f>
        <v>45381</v>
      </c>
      <c r="B8" s="16" t="s">
        <v>34</v>
      </c>
      <c r="C8" s="2">
        <f t="shared" si="0"/>
        <v>7</v>
      </c>
      <c r="D8" s="2"/>
      <c r="E8" s="4" t="s">
        <v>34</v>
      </c>
      <c r="F8" s="4" t="s">
        <v>35</v>
      </c>
    </row>
    <row r="9" spans="1:6">
      <c r="A9" s="8">
        <v>45383</v>
      </c>
      <c r="B9" s="4" t="s">
        <v>3</v>
      </c>
      <c r="C9" s="2">
        <f t="shared" si="0"/>
        <v>2</v>
      </c>
      <c r="D9" s="2"/>
      <c r="E9" s="4" t="s">
        <v>15</v>
      </c>
      <c r="F9" s="4" t="s">
        <v>16</v>
      </c>
    </row>
    <row r="10" spans="1:6">
      <c r="A10" s="8">
        <f>A8+7</f>
        <v>45388</v>
      </c>
      <c r="B10" s="4" t="s">
        <v>0</v>
      </c>
      <c r="C10" s="2">
        <f t="shared" si="0"/>
        <v>7</v>
      </c>
      <c r="D10" s="2"/>
      <c r="E10" s="4" t="s">
        <v>4</v>
      </c>
      <c r="F10" s="4" t="s">
        <v>12</v>
      </c>
    </row>
    <row r="11" spans="1:6">
      <c r="A11" s="8">
        <f>A10+7</f>
        <v>45395</v>
      </c>
      <c r="B11" s="4" t="s">
        <v>25</v>
      </c>
      <c r="C11" s="2">
        <f t="shared" si="0"/>
        <v>7</v>
      </c>
      <c r="D11" s="2"/>
      <c r="E11" s="4" t="s">
        <v>24</v>
      </c>
      <c r="F11" s="4" t="s">
        <v>26</v>
      </c>
    </row>
    <row r="12" spans="1:6">
      <c r="A12" s="8">
        <f>A11+7</f>
        <v>45402</v>
      </c>
      <c r="B12" s="4" t="s">
        <v>1</v>
      </c>
      <c r="C12" s="2">
        <f t="shared" si="0"/>
        <v>7</v>
      </c>
      <c r="D12" s="2"/>
      <c r="E12" s="4" t="s">
        <v>1</v>
      </c>
      <c r="F12" s="19" t="s">
        <v>39</v>
      </c>
    </row>
    <row r="13" spans="1:6">
      <c r="A13" s="8">
        <f>A12+7</f>
        <v>45409</v>
      </c>
      <c r="B13" s="4" t="s">
        <v>4</v>
      </c>
      <c r="C13" s="2">
        <f t="shared" si="0"/>
        <v>7</v>
      </c>
      <c r="D13" s="2"/>
      <c r="E13" s="4" t="s">
        <v>25</v>
      </c>
      <c r="F13" s="4" t="s">
        <v>27</v>
      </c>
    </row>
    <row r="14" spans="1:6">
      <c r="A14" s="8">
        <v>45413</v>
      </c>
      <c r="B14" s="4" t="s">
        <v>24</v>
      </c>
      <c r="C14" s="2">
        <f t="shared" si="0"/>
        <v>4</v>
      </c>
      <c r="D14" s="2"/>
      <c r="E14" s="4" t="s">
        <v>5</v>
      </c>
      <c r="F14" s="4" t="s">
        <v>13</v>
      </c>
    </row>
    <row r="15" spans="1:6">
      <c r="A15" s="8">
        <f>A13+7</f>
        <v>45416</v>
      </c>
      <c r="B15" s="4" t="s">
        <v>0</v>
      </c>
      <c r="C15" s="2">
        <f t="shared" si="0"/>
        <v>7</v>
      </c>
      <c r="D15" s="2"/>
      <c r="E15" s="13"/>
      <c r="F15" s="13"/>
    </row>
    <row r="16" spans="1:6">
      <c r="A16" s="8">
        <f>A9+38</f>
        <v>45421</v>
      </c>
      <c r="B16" s="4" t="s">
        <v>5</v>
      </c>
      <c r="C16" s="2">
        <f t="shared" si="0"/>
        <v>5</v>
      </c>
      <c r="D16" s="2"/>
      <c r="E16" s="4" t="s">
        <v>17</v>
      </c>
      <c r="F16" s="4"/>
    </row>
    <row r="17" spans="1:6">
      <c r="A17" s="8">
        <f>A15+7</f>
        <v>45423</v>
      </c>
      <c r="B17" s="4" t="s">
        <v>34</v>
      </c>
      <c r="C17" s="2">
        <f t="shared" si="0"/>
        <v>7</v>
      </c>
      <c r="D17" s="2"/>
      <c r="E17" s="4" t="s">
        <v>36</v>
      </c>
      <c r="F17" s="19" t="s">
        <v>37</v>
      </c>
    </row>
    <row r="18" spans="1:6">
      <c r="A18" s="8">
        <f>A17+7</f>
        <v>45430</v>
      </c>
      <c r="B18" s="4" t="s">
        <v>3</v>
      </c>
      <c r="C18" s="2">
        <f t="shared" si="0"/>
        <v>7</v>
      </c>
      <c r="D18" s="2"/>
      <c r="E18" s="4" t="s">
        <v>2</v>
      </c>
      <c r="F18" s="4" t="s">
        <v>9</v>
      </c>
    </row>
    <row r="19" spans="1:6">
      <c r="A19" s="8">
        <f>A9+49</f>
        <v>45432</v>
      </c>
      <c r="B19" s="4" t="s">
        <v>0</v>
      </c>
      <c r="C19" s="2">
        <f t="shared" si="0"/>
        <v>2</v>
      </c>
      <c r="D19" s="2"/>
      <c r="E19" s="4" t="s">
        <v>10</v>
      </c>
      <c r="F19" s="4" t="s">
        <v>11</v>
      </c>
    </row>
    <row r="20" spans="1:6">
      <c r="A20" s="8">
        <f>A18+7</f>
        <v>45437</v>
      </c>
      <c r="B20" s="4" t="s">
        <v>1</v>
      </c>
      <c r="C20" s="2">
        <f t="shared" si="0"/>
        <v>7</v>
      </c>
      <c r="D20" s="2"/>
      <c r="E20" s="4" t="s">
        <v>31</v>
      </c>
      <c r="F20" s="15" t="s">
        <v>32</v>
      </c>
    </row>
    <row r="21" spans="1:6">
      <c r="A21" s="8">
        <f>A9+59</f>
        <v>45442</v>
      </c>
      <c r="B21" s="4" t="s">
        <v>25</v>
      </c>
      <c r="C21" s="2">
        <f t="shared" si="0"/>
        <v>5</v>
      </c>
      <c r="D21" s="2"/>
      <c r="E21" s="4" t="s">
        <v>6</v>
      </c>
      <c r="F21" s="4" t="s">
        <v>14</v>
      </c>
    </row>
    <row r="22" spans="1:6">
      <c r="A22" s="8">
        <f>A20+7</f>
        <v>45444</v>
      </c>
      <c r="B22" s="4" t="s">
        <v>4</v>
      </c>
      <c r="C22" s="2">
        <f t="shared" si="0"/>
        <v>7</v>
      </c>
      <c r="D22" s="2"/>
      <c r="E22" s="2"/>
      <c r="F22" s="2"/>
    </row>
    <row r="23" spans="1:6">
      <c r="A23" s="8">
        <f t="shared" ref="A23:A32" si="1">A22+7</f>
        <v>45451</v>
      </c>
      <c r="B23" s="4" t="s">
        <v>15</v>
      </c>
      <c r="C23" s="2">
        <f t="shared" si="0"/>
        <v>7</v>
      </c>
      <c r="D23" s="2"/>
      <c r="E23" s="10" t="str">
        <f>CONCATENATE(COUNTIF($E$6:$E$14,"&lt;&gt;""")," Piloten")</f>
        <v>9 Piloten</v>
      </c>
      <c r="F23" s="2"/>
    </row>
    <row r="24" spans="1:6">
      <c r="A24" s="8">
        <f t="shared" si="1"/>
        <v>45458</v>
      </c>
      <c r="B24" s="4" t="s">
        <v>0</v>
      </c>
      <c r="C24" s="2">
        <f t="shared" si="0"/>
        <v>7</v>
      </c>
      <c r="D24" s="2"/>
      <c r="E24" s="2" t="s">
        <v>38</v>
      </c>
      <c r="F24" s="2"/>
    </row>
    <row r="25" spans="1:6">
      <c r="A25" s="8">
        <f t="shared" si="1"/>
        <v>45465</v>
      </c>
      <c r="B25" s="4" t="s">
        <v>3</v>
      </c>
      <c r="C25" s="2">
        <f t="shared" si="0"/>
        <v>7</v>
      </c>
      <c r="D25" s="2"/>
      <c r="E25" s="2"/>
      <c r="F25" s="2"/>
    </row>
    <row r="26" spans="1:6">
      <c r="A26" s="8">
        <f t="shared" si="1"/>
        <v>45472</v>
      </c>
      <c r="B26" s="4" t="s">
        <v>25</v>
      </c>
      <c r="C26" s="2">
        <f t="shared" si="0"/>
        <v>7</v>
      </c>
      <c r="D26" s="2"/>
      <c r="E26" s="2"/>
      <c r="F26" s="2"/>
    </row>
    <row r="27" spans="1:6">
      <c r="A27" s="8">
        <f t="shared" si="1"/>
        <v>45479</v>
      </c>
      <c r="B27" s="4" t="s">
        <v>34</v>
      </c>
      <c r="C27" s="2">
        <f t="shared" si="0"/>
        <v>7</v>
      </c>
      <c r="D27" s="2"/>
      <c r="E27" s="2"/>
      <c r="F27" s="2"/>
    </row>
    <row r="28" spans="1:6">
      <c r="A28" s="8">
        <f t="shared" si="1"/>
        <v>45486</v>
      </c>
      <c r="B28" s="4" t="s">
        <v>24</v>
      </c>
      <c r="C28" s="2">
        <f t="shared" si="0"/>
        <v>7</v>
      </c>
      <c r="D28" s="2"/>
      <c r="E28" s="2"/>
      <c r="F28" s="2"/>
    </row>
    <row r="29" spans="1:6">
      <c r="A29" s="8">
        <f t="shared" si="1"/>
        <v>45493</v>
      </c>
      <c r="B29" s="4" t="s">
        <v>4</v>
      </c>
      <c r="C29" s="2">
        <f t="shared" si="0"/>
        <v>7</v>
      </c>
      <c r="D29" s="2"/>
      <c r="E29" s="2"/>
      <c r="F29" s="2"/>
    </row>
    <row r="30" spans="1:6">
      <c r="A30" s="8">
        <f t="shared" si="1"/>
        <v>45500</v>
      </c>
      <c r="B30" s="4" t="s">
        <v>1</v>
      </c>
      <c r="C30" s="2">
        <f t="shared" si="0"/>
        <v>7</v>
      </c>
      <c r="D30" s="2"/>
      <c r="E30" s="2"/>
      <c r="F30" s="2"/>
    </row>
    <row r="31" spans="1:6">
      <c r="A31" s="8">
        <f t="shared" si="1"/>
        <v>45507</v>
      </c>
      <c r="B31" s="4" t="s">
        <v>3</v>
      </c>
      <c r="C31" s="2">
        <f t="shared" si="0"/>
        <v>7</v>
      </c>
      <c r="D31" s="2"/>
      <c r="E31" s="2"/>
      <c r="F31" s="2"/>
    </row>
    <row r="32" spans="1:6">
      <c r="A32" s="8">
        <f t="shared" si="1"/>
        <v>45514</v>
      </c>
      <c r="B32" s="4" t="s">
        <v>15</v>
      </c>
      <c r="C32" s="2">
        <f t="shared" si="0"/>
        <v>7</v>
      </c>
      <c r="D32" s="2"/>
      <c r="E32" s="2"/>
      <c r="F32" s="2"/>
    </row>
    <row r="33" spans="1:6">
      <c r="A33" s="8">
        <v>45519</v>
      </c>
      <c r="B33" s="4" t="s">
        <v>34</v>
      </c>
      <c r="C33" s="2">
        <f t="shared" si="0"/>
        <v>5</v>
      </c>
      <c r="D33" s="2"/>
      <c r="E33" s="2"/>
      <c r="F33" s="2"/>
    </row>
    <row r="34" spans="1:6">
      <c r="A34" s="8">
        <f>A32+7</f>
        <v>45521</v>
      </c>
      <c r="B34" s="4" t="s">
        <v>24</v>
      </c>
      <c r="C34" s="2">
        <f t="shared" si="0"/>
        <v>7</v>
      </c>
      <c r="D34" s="2"/>
      <c r="E34" s="2"/>
      <c r="F34" s="2"/>
    </row>
    <row r="35" spans="1:6">
      <c r="A35" s="8">
        <f t="shared" ref="A35:A43" si="2">A34+7</f>
        <v>45528</v>
      </c>
      <c r="B35" s="4" t="s">
        <v>4</v>
      </c>
      <c r="C35" s="2">
        <f t="shared" si="0"/>
        <v>7</v>
      </c>
      <c r="D35" s="2"/>
      <c r="E35" s="2"/>
      <c r="F35" s="2"/>
    </row>
    <row r="36" spans="1:6">
      <c r="A36" s="8">
        <f t="shared" si="2"/>
        <v>45535</v>
      </c>
      <c r="B36" s="4" t="s">
        <v>5</v>
      </c>
      <c r="C36" s="2">
        <f t="shared" si="0"/>
        <v>7</v>
      </c>
      <c r="D36" s="2"/>
      <c r="E36" s="2"/>
      <c r="F36" s="2"/>
    </row>
    <row r="37" spans="1:6">
      <c r="A37" s="8">
        <f t="shared" si="2"/>
        <v>45542</v>
      </c>
      <c r="B37" s="4" t="s">
        <v>1</v>
      </c>
      <c r="C37" s="2">
        <f t="shared" si="0"/>
        <v>7</v>
      </c>
      <c r="D37" s="2"/>
      <c r="E37" s="2"/>
      <c r="F37" s="2"/>
    </row>
    <row r="38" spans="1:6">
      <c r="A38" s="8">
        <f t="shared" si="2"/>
        <v>45549</v>
      </c>
      <c r="B38" s="4" t="s">
        <v>3</v>
      </c>
      <c r="C38" s="2">
        <f t="shared" si="0"/>
        <v>7</v>
      </c>
      <c r="D38" s="2"/>
      <c r="E38" s="2"/>
      <c r="F38" s="2"/>
    </row>
    <row r="39" spans="1:6">
      <c r="A39" s="8">
        <f t="shared" si="2"/>
        <v>45556</v>
      </c>
      <c r="B39" s="4" t="s">
        <v>24</v>
      </c>
      <c r="C39" s="2">
        <f t="shared" si="0"/>
        <v>7</v>
      </c>
      <c r="D39" s="2"/>
      <c r="E39" s="2"/>
      <c r="F39" s="2"/>
    </row>
    <row r="40" spans="1:6">
      <c r="A40" s="8">
        <f t="shared" si="2"/>
        <v>45563</v>
      </c>
      <c r="B40" s="4" t="s">
        <v>25</v>
      </c>
      <c r="C40" s="2">
        <f t="shared" si="0"/>
        <v>7</v>
      </c>
      <c r="D40" s="2"/>
      <c r="E40" s="2"/>
      <c r="F40" s="2"/>
    </row>
    <row r="41" spans="1:6">
      <c r="A41" s="8">
        <f t="shared" si="2"/>
        <v>45570</v>
      </c>
      <c r="B41" s="4" t="s">
        <v>5</v>
      </c>
      <c r="C41" s="2">
        <f t="shared" si="0"/>
        <v>7</v>
      </c>
      <c r="D41" s="2"/>
      <c r="E41" s="2"/>
      <c r="F41" s="2"/>
    </row>
    <row r="42" spans="1:6">
      <c r="A42" s="8">
        <f t="shared" si="2"/>
        <v>45577</v>
      </c>
      <c r="B42" s="4" t="s">
        <v>0</v>
      </c>
      <c r="C42" s="2">
        <f t="shared" si="0"/>
        <v>7</v>
      </c>
      <c r="D42" s="2"/>
      <c r="E42" s="2"/>
      <c r="F42" s="2"/>
    </row>
    <row r="43" spans="1:6">
      <c r="A43" s="8">
        <f t="shared" si="2"/>
        <v>45584</v>
      </c>
      <c r="B43" s="4" t="s">
        <v>34</v>
      </c>
      <c r="C43" s="2">
        <f t="shared" si="0"/>
        <v>7</v>
      </c>
      <c r="D43" s="2"/>
      <c r="E43" s="2"/>
      <c r="F43" s="2"/>
    </row>
    <row r="44" spans="1:6">
      <c r="A44" s="8">
        <v>45591</v>
      </c>
      <c r="B44" s="4" t="s">
        <v>1</v>
      </c>
      <c r="C44" s="2">
        <f t="shared" si="0"/>
        <v>7</v>
      </c>
      <c r="D44" s="2"/>
      <c r="E44" s="2"/>
      <c r="F44" s="2"/>
    </row>
    <row r="45" spans="1:6">
      <c r="A45" s="8">
        <v>45597</v>
      </c>
      <c r="B45" s="4" t="s">
        <v>25</v>
      </c>
      <c r="C45" s="2">
        <f t="shared" ref="C45" si="3">WEEKDAY(A45)</f>
        <v>6</v>
      </c>
      <c r="D45" s="2"/>
      <c r="E45" s="2"/>
      <c r="F45" s="2"/>
    </row>
    <row r="46" spans="1:6">
      <c r="A46" s="8">
        <v>45598</v>
      </c>
      <c r="B46" s="4" t="s">
        <v>5</v>
      </c>
      <c r="C46" s="2">
        <f t="shared" si="0"/>
        <v>7</v>
      </c>
      <c r="D46" s="2"/>
      <c r="E46" s="2"/>
      <c r="F46" s="2"/>
    </row>
    <row r="47" spans="1:6">
      <c r="E47" s="2"/>
      <c r="F47" s="2"/>
    </row>
    <row r="48" spans="1:6">
      <c r="A48" s="10" t="str">
        <f>CONCATENATE(COUNTIF(A6:A46,"&lt;&gt;""")," Termine")</f>
        <v>41 Termine</v>
      </c>
      <c r="E48" s="2"/>
      <c r="F48" s="2"/>
    </row>
    <row r="50" spans="1:2">
      <c r="A50" s="7" t="s">
        <v>20</v>
      </c>
    </row>
    <row r="51" spans="1:2">
      <c r="A51" s="4" t="s">
        <v>3</v>
      </c>
      <c r="B51" s="4">
        <f t="shared" ref="B51:B59" si="4">COUNTIFS($B$6:$B$46,A51)</f>
        <v>5</v>
      </c>
    </row>
    <row r="52" spans="1:2">
      <c r="A52" s="4" t="s">
        <v>0</v>
      </c>
      <c r="B52" s="4">
        <f t="shared" si="4"/>
        <v>5</v>
      </c>
    </row>
    <row r="53" spans="1:2">
      <c r="A53" s="4" t="s">
        <v>34</v>
      </c>
      <c r="B53" s="4">
        <f t="shared" si="4"/>
        <v>5</v>
      </c>
    </row>
    <row r="54" spans="1:2">
      <c r="A54" s="4" t="s">
        <v>15</v>
      </c>
      <c r="B54" s="4">
        <f t="shared" si="4"/>
        <v>2</v>
      </c>
    </row>
    <row r="55" spans="1:2">
      <c r="A55" s="4" t="s">
        <v>4</v>
      </c>
      <c r="B55" s="4">
        <f t="shared" si="4"/>
        <v>4</v>
      </c>
    </row>
    <row r="56" spans="1:2">
      <c r="A56" s="4" t="s">
        <v>24</v>
      </c>
      <c r="B56" s="4">
        <f t="shared" si="4"/>
        <v>5</v>
      </c>
    </row>
    <row r="57" spans="1:2">
      <c r="A57" s="4" t="s">
        <v>1</v>
      </c>
      <c r="B57" s="4">
        <f t="shared" si="4"/>
        <v>5</v>
      </c>
    </row>
    <row r="58" spans="1:2">
      <c r="A58" s="4" t="s">
        <v>25</v>
      </c>
      <c r="B58" s="4">
        <f t="shared" si="4"/>
        <v>5</v>
      </c>
    </row>
    <row r="59" spans="1:2">
      <c r="A59" s="4" t="s">
        <v>5</v>
      </c>
      <c r="B59" s="4">
        <f t="shared" si="4"/>
        <v>5</v>
      </c>
    </row>
    <row r="61" spans="1:2">
      <c r="A61" s="5" t="s">
        <v>21</v>
      </c>
      <c r="B61" s="1">
        <f>SUM(B51:B59)</f>
        <v>41</v>
      </c>
    </row>
  </sheetData>
  <sheetProtection autoFilter="0"/>
  <autoFilter ref="A5:F46"/>
  <customSheetViews>
    <customSheetView guid="{89B8F4BA-68EA-4C04-A065-D81544FA1A73}" fitToPage="1" printArea="1" showAutoFilter="1" hiddenColumns="1">
      <pane xSplit="2" ySplit="5" topLeftCell="C6" activePane="bottomRight" state="frozen"/>
      <selection pane="bottomRight" activeCell="E1" sqref="E1"/>
      <pageMargins left="0.78740157499999996" right="0.78740157499999996" top="0.984251969" bottom="0.984251969" header="0.4921259845" footer="0.4921259845"/>
      <pageSetup paperSize="9" scale="73" orientation="portrait" horizontalDpi="4294967293" verticalDpi="1200" r:id="rId1"/>
      <headerFooter alignWithMargins="0"/>
      <autoFilter ref="B5:B45"/>
    </customSheetView>
    <customSheetView guid="{F6E269C8-5D8B-4434-9035-EF8BA805DC2A}" fitToPage="1" printArea="1" showAutoFilter="1" hiddenColumns="1">
      <pane xSplit="2" ySplit="5" topLeftCell="E6" activePane="bottomRight" state="frozen"/>
      <selection pane="bottomRight" activeCell="G1" sqref="G1:R1048576"/>
      <pageMargins left="0.78740157499999996" right="0.78740157499999996" top="0.984251969" bottom="0.984251969" header="0.4921259845" footer="0.4921259845"/>
      <pageSetup paperSize="9" scale="73" orientation="portrait" horizontalDpi="4294967293" verticalDpi="1200" r:id="rId2"/>
      <headerFooter alignWithMargins="0"/>
      <autoFilter ref="B5:B45"/>
    </customSheetView>
  </customSheetViews>
  <phoneticPr fontId="1" type="noConversion"/>
  <dataValidations count="2">
    <dataValidation type="list" allowBlank="1" showErrorMessage="1" error="Kein definierer Schlepppilot" sqref="B6:B11 B13:B46">
      <formula1>$A$51:$A$59</formula1>
    </dataValidation>
    <dataValidation type="list" allowBlank="1" showInputMessage="1" showErrorMessage="1" sqref="B12">
      <formula1>$A$51:$A$59</formula1>
    </dataValidation>
  </dataValidations>
  <pageMargins left="1.1023622047244095" right="0.70866141732283472" top="0.74803149606299213" bottom="0.74803149606299213" header="0.31496062992125984" footer="0.31496062992125984"/>
  <pageSetup paperSize="9" scale="86" orientation="portrait" horizontalDpi="4294967293" verticalDpi="1200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84" sqref="A84"/>
    </sheetView>
  </sheetViews>
  <sheetFormatPr baseColWidth="10" defaultRowHeight="12.75"/>
  <cols>
    <col min="1" max="1" width="26.7109375" customWidth="1"/>
    <col min="2" max="2" width="17.42578125" customWidth="1"/>
    <col min="3" max="3" width="3.7109375" customWidth="1"/>
    <col min="4" max="4" width="17.42578125" customWidth="1"/>
    <col min="5" max="5" width="14.7109375" customWidth="1"/>
  </cols>
  <sheetData>
    <row r="1" spans="1:5" ht="18">
      <c r="A1" s="6" t="str">
        <f>'Samstag+Feiertag'!A1</f>
        <v>Schleppeinteilung 2024</v>
      </c>
      <c r="B1" s="1"/>
      <c r="C1" s="6" t="s">
        <v>28</v>
      </c>
      <c r="D1" s="1"/>
      <c r="E1" s="2"/>
    </row>
    <row r="2" spans="1:5">
      <c r="A2" s="5" t="s">
        <v>19</v>
      </c>
      <c r="B2" s="2"/>
      <c r="C2" s="1"/>
      <c r="D2" s="1"/>
      <c r="E2" s="2"/>
    </row>
    <row r="3" spans="1:5">
      <c r="A3" s="5" t="s">
        <v>18</v>
      </c>
      <c r="B3" s="1"/>
      <c r="C3" s="1"/>
      <c r="D3" s="1"/>
      <c r="E3" s="1"/>
    </row>
    <row r="4" spans="1:5">
      <c r="A4" s="5"/>
      <c r="B4" s="1"/>
      <c r="C4" s="1"/>
      <c r="D4" s="1"/>
      <c r="E4" s="1"/>
    </row>
    <row r="5" spans="1:5">
      <c r="A5" s="14" t="s">
        <v>30</v>
      </c>
      <c r="B5" s="12" t="s">
        <v>23</v>
      </c>
      <c r="C5" s="1"/>
      <c r="D5" s="9" t="s">
        <v>22</v>
      </c>
      <c r="E5" s="4"/>
    </row>
    <row r="6" spans="1:5">
      <c r="A6" s="8">
        <v>45366</v>
      </c>
      <c r="B6" s="4" t="s">
        <v>1</v>
      </c>
      <c r="C6" s="1"/>
      <c r="D6" s="18" t="s">
        <v>3</v>
      </c>
      <c r="E6" s="18" t="s">
        <v>7</v>
      </c>
    </row>
    <row r="7" spans="1:5">
      <c r="A7" s="8">
        <f>A6+7</f>
        <v>45373</v>
      </c>
      <c r="B7" s="3" t="s">
        <v>3</v>
      </c>
      <c r="C7" s="1"/>
      <c r="D7" s="4" t="s">
        <v>0</v>
      </c>
      <c r="E7" s="4" t="s">
        <v>8</v>
      </c>
    </row>
    <row r="8" spans="1:5">
      <c r="A8" s="8">
        <f t="shared" ref="A8:A39" si="0">A7+7</f>
        <v>45380</v>
      </c>
      <c r="B8" s="4" t="s">
        <v>25</v>
      </c>
      <c r="C8" s="1"/>
      <c r="D8" s="4" t="s">
        <v>24</v>
      </c>
      <c r="E8" s="4" t="s">
        <v>26</v>
      </c>
    </row>
    <row r="9" spans="1:5">
      <c r="A9" s="8">
        <f t="shared" si="0"/>
        <v>45387</v>
      </c>
      <c r="B9" s="3" t="s">
        <v>5</v>
      </c>
      <c r="C9" s="1"/>
      <c r="D9" s="4" t="s">
        <v>1</v>
      </c>
      <c r="E9" s="19" t="s">
        <v>39</v>
      </c>
    </row>
    <row r="10" spans="1:5">
      <c r="A10" s="8">
        <f t="shared" si="0"/>
        <v>45394</v>
      </c>
      <c r="B10" s="19" t="s">
        <v>1</v>
      </c>
      <c r="C10" s="1"/>
      <c r="D10" s="4" t="s">
        <v>25</v>
      </c>
      <c r="E10" s="4" t="s">
        <v>27</v>
      </c>
    </row>
    <row r="11" spans="1:5">
      <c r="A11" s="8">
        <f t="shared" si="0"/>
        <v>45401</v>
      </c>
      <c r="B11" s="20" t="s">
        <v>0</v>
      </c>
      <c r="C11" s="1"/>
      <c r="D11" s="4" t="s">
        <v>5</v>
      </c>
      <c r="E11" s="4" t="s">
        <v>13</v>
      </c>
    </row>
    <row r="12" spans="1:5">
      <c r="A12" s="8">
        <f t="shared" si="0"/>
        <v>45408</v>
      </c>
      <c r="B12" s="3" t="s">
        <v>3</v>
      </c>
      <c r="C12" s="1"/>
      <c r="D12" s="4"/>
      <c r="E12" s="4"/>
    </row>
    <row r="13" spans="1:5">
      <c r="A13" s="8">
        <f t="shared" si="0"/>
        <v>45415</v>
      </c>
      <c r="B13" s="4" t="s">
        <v>5</v>
      </c>
      <c r="C13" s="1"/>
      <c r="D13" s="9" t="s">
        <v>17</v>
      </c>
      <c r="E13" s="4"/>
    </row>
    <row r="14" spans="1:5">
      <c r="A14" s="8">
        <f t="shared" si="0"/>
        <v>45422</v>
      </c>
      <c r="B14" s="3" t="s">
        <v>25</v>
      </c>
      <c r="C14" s="1"/>
      <c r="D14" s="4" t="s">
        <v>36</v>
      </c>
      <c r="E14" s="19" t="s">
        <v>37</v>
      </c>
    </row>
    <row r="15" spans="1:5">
      <c r="A15" s="8">
        <f t="shared" si="0"/>
        <v>45429</v>
      </c>
      <c r="B15" s="3" t="s">
        <v>0</v>
      </c>
      <c r="C15" s="1"/>
      <c r="D15" s="4" t="s">
        <v>2</v>
      </c>
      <c r="E15" s="4" t="s">
        <v>9</v>
      </c>
    </row>
    <row r="16" spans="1:5">
      <c r="A16" s="8">
        <f t="shared" si="0"/>
        <v>45436</v>
      </c>
      <c r="B16" s="4" t="s">
        <v>25</v>
      </c>
      <c r="C16" s="1"/>
      <c r="D16" s="4" t="s">
        <v>10</v>
      </c>
      <c r="E16" s="4" t="s">
        <v>11</v>
      </c>
    </row>
    <row r="17" spans="1:5">
      <c r="A17" s="8">
        <f t="shared" si="0"/>
        <v>45443</v>
      </c>
      <c r="B17" s="3" t="s">
        <v>24</v>
      </c>
      <c r="C17" s="1"/>
      <c r="D17" s="4" t="s">
        <v>31</v>
      </c>
      <c r="E17" s="15" t="s">
        <v>32</v>
      </c>
    </row>
    <row r="18" spans="1:5">
      <c r="A18" s="8">
        <f t="shared" si="0"/>
        <v>45450</v>
      </c>
      <c r="B18" s="4" t="s">
        <v>5</v>
      </c>
      <c r="C18" s="1"/>
      <c r="D18" s="4" t="s">
        <v>6</v>
      </c>
      <c r="E18" s="4" t="s">
        <v>14</v>
      </c>
    </row>
    <row r="19" spans="1:5">
      <c r="A19" s="8">
        <f t="shared" si="0"/>
        <v>45457</v>
      </c>
      <c r="B19" s="3" t="s">
        <v>1</v>
      </c>
      <c r="C19" s="1"/>
      <c r="D19" s="1"/>
      <c r="E19" s="1"/>
    </row>
    <row r="20" spans="1:5">
      <c r="A20" s="8">
        <f t="shared" si="0"/>
        <v>45464</v>
      </c>
      <c r="B20" s="3" t="s">
        <v>3</v>
      </c>
      <c r="C20" s="1"/>
      <c r="D20" s="10" t="str">
        <f>CONCATENATE(COUNTIF(D6:D11,"&lt;&gt;""")," Piloten")</f>
        <v>6 Piloten</v>
      </c>
      <c r="E20" s="1"/>
    </row>
    <row r="21" spans="1:5">
      <c r="A21" s="8">
        <f t="shared" si="0"/>
        <v>45471</v>
      </c>
      <c r="B21" s="11" t="s">
        <v>5</v>
      </c>
      <c r="C21" s="1"/>
      <c r="D21" s="2" t="s">
        <v>38</v>
      </c>
      <c r="E21" s="1"/>
    </row>
    <row r="22" spans="1:5">
      <c r="A22" s="8">
        <f t="shared" si="0"/>
        <v>45478</v>
      </c>
      <c r="B22" s="11" t="s">
        <v>24</v>
      </c>
      <c r="C22" s="1"/>
      <c r="D22" s="1"/>
      <c r="E22" s="1"/>
    </row>
    <row r="23" spans="1:5">
      <c r="A23" s="8">
        <f t="shared" si="0"/>
        <v>45485</v>
      </c>
      <c r="B23" s="11" t="s">
        <v>3</v>
      </c>
      <c r="C23" s="1"/>
      <c r="D23" s="1"/>
      <c r="E23" s="1"/>
    </row>
    <row r="24" spans="1:5">
      <c r="A24" s="8">
        <f t="shared" si="0"/>
        <v>45492</v>
      </c>
      <c r="B24" s="4" t="s">
        <v>24</v>
      </c>
      <c r="C24" s="1"/>
      <c r="D24" s="1"/>
      <c r="E24" s="1"/>
    </row>
    <row r="25" spans="1:5">
      <c r="A25" s="8">
        <f t="shared" si="0"/>
        <v>45499</v>
      </c>
      <c r="B25" s="3" t="s">
        <v>25</v>
      </c>
      <c r="C25" s="1"/>
      <c r="D25" s="1"/>
      <c r="E25" s="1"/>
    </row>
    <row r="26" spans="1:5">
      <c r="A26" s="8">
        <f t="shared" si="0"/>
        <v>45506</v>
      </c>
      <c r="B26" s="3" t="s">
        <v>1</v>
      </c>
      <c r="C26" s="1"/>
      <c r="D26" s="1"/>
      <c r="E26" s="1"/>
    </row>
    <row r="27" spans="1:5">
      <c r="A27" s="8">
        <f t="shared" si="0"/>
        <v>45513</v>
      </c>
      <c r="B27" s="17" t="s">
        <v>24</v>
      </c>
      <c r="C27" s="1"/>
      <c r="D27" s="1"/>
      <c r="E27" s="1"/>
    </row>
    <row r="28" spans="1:5">
      <c r="A28" s="8">
        <f t="shared" si="0"/>
        <v>45520</v>
      </c>
      <c r="B28" s="16" t="s">
        <v>24</v>
      </c>
      <c r="C28" s="1"/>
      <c r="D28" s="1"/>
      <c r="E28" s="1"/>
    </row>
    <row r="29" spans="1:5">
      <c r="A29" s="8">
        <f t="shared" si="0"/>
        <v>45527</v>
      </c>
      <c r="B29" s="4" t="s">
        <v>3</v>
      </c>
      <c r="C29" s="1"/>
      <c r="D29" s="1"/>
      <c r="E29" s="1"/>
    </row>
    <row r="30" spans="1:5">
      <c r="A30" s="8">
        <f t="shared" si="0"/>
        <v>45534</v>
      </c>
      <c r="B30" s="11" t="s">
        <v>5</v>
      </c>
      <c r="C30" s="1"/>
      <c r="D30" s="1"/>
      <c r="E30" s="1"/>
    </row>
    <row r="31" spans="1:5">
      <c r="A31" s="8">
        <f t="shared" si="0"/>
        <v>45541</v>
      </c>
      <c r="B31" s="4" t="s">
        <v>0</v>
      </c>
      <c r="C31" s="1"/>
      <c r="D31" s="1"/>
      <c r="E31" s="1"/>
    </row>
    <row r="32" spans="1:5">
      <c r="A32" s="8">
        <f t="shared" si="0"/>
        <v>45548</v>
      </c>
      <c r="B32" s="4" t="s">
        <v>5</v>
      </c>
      <c r="C32" s="1"/>
      <c r="D32" s="1"/>
      <c r="E32" s="1"/>
    </row>
    <row r="33" spans="1:5">
      <c r="A33" s="8">
        <f t="shared" si="0"/>
        <v>45555</v>
      </c>
      <c r="B33" s="4" t="s">
        <v>1</v>
      </c>
      <c r="C33" s="1"/>
      <c r="D33" s="1"/>
      <c r="E33" s="1"/>
    </row>
    <row r="34" spans="1:5">
      <c r="A34" s="8">
        <f t="shared" si="0"/>
        <v>45562</v>
      </c>
      <c r="B34" s="4" t="s">
        <v>3</v>
      </c>
      <c r="C34" s="1"/>
    </row>
    <row r="35" spans="1:5">
      <c r="A35" s="8">
        <f t="shared" si="0"/>
        <v>45569</v>
      </c>
      <c r="B35" s="4" t="s">
        <v>0</v>
      </c>
      <c r="C35" s="1"/>
    </row>
    <row r="36" spans="1:5">
      <c r="A36" s="8">
        <f t="shared" si="0"/>
        <v>45576</v>
      </c>
      <c r="B36" s="4" t="s">
        <v>25</v>
      </c>
      <c r="C36" s="1"/>
    </row>
    <row r="37" spans="1:5">
      <c r="A37" s="8">
        <f t="shared" si="0"/>
        <v>45583</v>
      </c>
      <c r="B37" s="4" t="s">
        <v>0</v>
      </c>
      <c r="C37" s="1"/>
    </row>
    <row r="38" spans="1:5">
      <c r="A38" s="8">
        <f t="shared" si="0"/>
        <v>45590</v>
      </c>
      <c r="B38" s="4" t="s">
        <v>1</v>
      </c>
      <c r="C38" s="1"/>
    </row>
    <row r="39" spans="1:5">
      <c r="A39" s="8">
        <f t="shared" si="0"/>
        <v>45597</v>
      </c>
      <c r="B39" s="4" t="s">
        <v>25</v>
      </c>
      <c r="C39" s="1"/>
    </row>
    <row r="40" spans="1:5">
      <c r="A40" s="5"/>
      <c r="B40" s="1"/>
      <c r="C40" s="1"/>
    </row>
    <row r="41" spans="1:5" s="1" customFormat="1">
      <c r="A41" s="10" t="str">
        <f>CONCATENATE(COUNTIF(A6:A39,"&lt;&gt;""")," Termine")</f>
        <v>34 Termine</v>
      </c>
      <c r="D41"/>
      <c r="E41"/>
    </row>
    <row r="43" spans="1:5">
      <c r="A43" s="7" t="s">
        <v>20</v>
      </c>
      <c r="B43" s="1"/>
    </row>
    <row r="44" spans="1:5">
      <c r="A44" s="4" t="s">
        <v>3</v>
      </c>
      <c r="B44" s="4">
        <f>COUNTIFS($B$6:$B$39,A44)</f>
        <v>6</v>
      </c>
    </row>
    <row r="45" spans="1:5">
      <c r="A45" s="4" t="s">
        <v>0</v>
      </c>
      <c r="B45" s="4">
        <f t="shared" ref="B45:B49" si="1">COUNTIFS($B$6:$B$39,A45)</f>
        <v>5</v>
      </c>
    </row>
    <row r="46" spans="1:5">
      <c r="A46" s="4" t="s">
        <v>24</v>
      </c>
      <c r="B46" s="4">
        <f t="shared" si="1"/>
        <v>5</v>
      </c>
    </row>
    <row r="47" spans="1:5">
      <c r="A47" s="4" t="s">
        <v>1</v>
      </c>
      <c r="B47" s="4">
        <f t="shared" si="1"/>
        <v>6</v>
      </c>
    </row>
    <row r="48" spans="1:5">
      <c r="A48" s="4" t="s">
        <v>25</v>
      </c>
      <c r="B48" s="4">
        <f t="shared" si="1"/>
        <v>6</v>
      </c>
    </row>
    <row r="49" spans="1:2">
      <c r="A49" s="4" t="s">
        <v>5</v>
      </c>
      <c r="B49" s="4">
        <f t="shared" si="1"/>
        <v>6</v>
      </c>
    </row>
    <row r="50" spans="1:2">
      <c r="A50" s="5"/>
      <c r="B50" s="1"/>
    </row>
    <row r="51" spans="1:2">
      <c r="A51" s="5" t="s">
        <v>21</v>
      </c>
      <c r="B51" s="1">
        <f>SUM(B44:B49)</f>
        <v>34</v>
      </c>
    </row>
  </sheetData>
  <autoFilter ref="A5:E39"/>
  <dataValidations count="1">
    <dataValidation type="list" allowBlank="1" showInputMessage="1" showErrorMessage="1" error="Kein definierter Schlepppilot" sqref="B6:B39">
      <formula1>$A$44:$A$49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Samstag+Feiertag</vt:lpstr>
      <vt:lpstr>Freitag</vt:lpstr>
      <vt:lpstr>Freitag!Druckbereich</vt:lpstr>
      <vt:lpstr>'Samstag+Feiertag'!Druckbereich</vt:lpstr>
    </vt:vector>
  </TitlesOfParts>
  <Company>OMV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Schleppeinteilung</dc:title>
  <dc:creator>Christian Hofer</dc:creator>
  <cp:lastModifiedBy>mannguen</cp:lastModifiedBy>
  <cp:lastPrinted>2024-02-27T11:33:35Z</cp:lastPrinted>
  <dcterms:created xsi:type="dcterms:W3CDTF">2001-02-12T14:33:26Z</dcterms:created>
  <dcterms:modified xsi:type="dcterms:W3CDTF">2024-03-18T13:07:27Z</dcterms:modified>
</cp:coreProperties>
</file>